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O17" i="1"/>
  <c r="O5" i="1"/>
  <c r="O4" i="1"/>
  <c r="M23" i="1" l="1"/>
  <c r="I23" i="1"/>
  <c r="H23" i="1"/>
  <c r="L23" i="1" s="1"/>
  <c r="G23" i="1"/>
  <c r="F23" i="1"/>
  <c r="K23" i="1" s="1"/>
  <c r="E23" i="1"/>
  <c r="O16" i="1" l="1"/>
  <c r="M16" i="1"/>
  <c r="O14" i="1"/>
  <c r="O12" i="1"/>
  <c r="M12" i="1"/>
  <c r="O10" i="1"/>
  <c r="M9" i="1"/>
  <c r="M8" i="1"/>
  <c r="M7" i="1"/>
  <c r="M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F24" i="1" s="1"/>
  <c r="K24" i="1" s="1"/>
  <c r="E17" i="1"/>
  <c r="E21" i="1" s="1"/>
  <c r="E24" i="1" s="1"/>
  <c r="K21" i="1" l="1"/>
  <c r="D18" i="1"/>
  <c r="I24" i="1"/>
  <c r="M24" i="1" s="1"/>
  <c r="M21" i="1"/>
  <c r="N21" i="1"/>
  <c r="O21" i="1"/>
  <c r="L21" i="1"/>
  <c r="H24" i="1"/>
  <c r="L24" i="1" s="1"/>
</calcChain>
</file>

<file path=xl/sharedStrings.xml><?xml version="1.0" encoding="utf-8"?>
<sst xmlns="http://schemas.openxmlformats.org/spreadsheetml/2006/main" count="107" uniqueCount="72">
  <si>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</si>
  <si>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</si>
  <si>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</si>
  <si>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</si>
  <si>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</si>
  <si>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</si>
  <si>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</si>
  <si>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</si>
  <si>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</si>
  <si>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</si>
  <si>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</si>
  <si>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</si>
  <si>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</si>
  <si>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</si>
  <si>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</si>
  <si>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</si>
  <si>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</si>
  <si>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</si>
  <si>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</si>
  <si>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</si>
  <si>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</si>
  <si>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</si>
  <si>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</si>
  <si>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</si>
  <si>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</si>
  <si>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</si>
  <si>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</si>
  <si>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</si>
  <si>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</si>
  <si>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</si>
  <si>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</si>
  <si>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</si>
  <si>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</si>
  <si>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</si>
  <si>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</si>
  <si>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</si>
  <si>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Tahko = Hyvinkään Tahko  (1915)</t>
  </si>
  <si>
    <t>8.</t>
  </si>
  <si>
    <t>Manse PP</t>
  </si>
  <si>
    <t>----</t>
  </si>
  <si>
    <t>6.</t>
  </si>
  <si>
    <t>5.</t>
  </si>
  <si>
    <t>10.</t>
  </si>
  <si>
    <t>karsintasarja</t>
  </si>
  <si>
    <t>12.</t>
  </si>
  <si>
    <t>9.</t>
  </si>
  <si>
    <t>Tahko</t>
  </si>
  <si>
    <t>11.</t>
  </si>
  <si>
    <t>superpesiskarsinta</t>
  </si>
  <si>
    <t>1.</t>
  </si>
  <si>
    <t>3.</t>
  </si>
  <si>
    <t>12.1.1967</t>
  </si>
  <si>
    <t>ykkössarja</t>
  </si>
  <si>
    <t>Sari Wilska os. Juvakka</t>
  </si>
  <si>
    <t>ykköspesis</t>
  </si>
  <si>
    <t>ENSIMMÄISET</t>
  </si>
  <si>
    <t>Ottelu</t>
  </si>
  <si>
    <t>Lyöty juoksu</t>
  </si>
  <si>
    <t>Tuotu juoksu</t>
  </si>
  <si>
    <t>Kunnari</t>
  </si>
  <si>
    <t>1.  ottelu</t>
  </si>
  <si>
    <t>2.  ottelu</t>
  </si>
  <si>
    <t>03.06. 1984  Manse PP - Kiri  9-12</t>
  </si>
  <si>
    <t xml:space="preserve">  17 v   4 kk 21 pv</t>
  </si>
  <si>
    <t>09.06. 1984  NJ - Manse PP  15-18</t>
  </si>
  <si>
    <t xml:space="preserve">  17 v   4 kk 27 pv</t>
  </si>
  <si>
    <t>7.  ottelu</t>
  </si>
  <si>
    <t>05.08. 1984  Tahko - Manse PP  10-17</t>
  </si>
  <si>
    <t xml:space="preserve">  17 v   6 kk 24 pv</t>
  </si>
  <si>
    <t>17.  ottelu</t>
  </si>
  <si>
    <t>04.08. 1985  Manse PP - Tahko  13-3</t>
  </si>
  <si>
    <t xml:space="preserve">  18 v   6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</si>
</sst>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53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1984</v>
      </c>
      <c r="C4" s="27" t="s">
        <v>49</v>
      </c>
      <c r="D4" s="29" t="s">
        <v>38</v>
      </c>
      <c r="E4" s="59">
        <v>10</v>
      </c>
      <c r="F4" s="27">
        <v>0</v>
      </c>
      <c r="G4" s="27">
        <v>2</v>
      </c>
      <c r="H4" s="27">
        <v>1</v>
      </c>
      <c r="I4" s="27">
        <v>13</v>
      </c>
      <c r="J4" s="27">
        <v>3</v>
      </c>
      <c r="K4" s="27">
        <v>4</v>
      </c>
      <c r="L4" s="27">
        <v>4</v>
      </c>
      <c r="M4" s="27">
        <v>2</v>
      </c>
      <c r="N4" s="63">
        <v>0.5714285714285714</v>
      </c>
      <c r="O4" s="37">
        <f t="shared" ref="O4:O5" si="0">PRODUCT(I4/N4)</f>
        <v>22.75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1985</v>
      </c>
      <c r="C5" s="27" t="s">
        <v>50</v>
      </c>
      <c r="D5" s="29" t="s">
        <v>38</v>
      </c>
      <c r="E5" s="59">
        <v>12</v>
      </c>
      <c r="F5" s="27">
        <v>2</v>
      </c>
      <c r="G5" s="27">
        <v>10</v>
      </c>
      <c r="H5" s="27">
        <v>5</v>
      </c>
      <c r="I5" s="27">
        <v>29</v>
      </c>
      <c r="J5" s="27">
        <v>7</v>
      </c>
      <c r="K5" s="27">
        <v>5</v>
      </c>
      <c r="L5" s="27">
        <v>5</v>
      </c>
      <c r="M5" s="27">
        <v>12</v>
      </c>
      <c r="N5" s="63">
        <v>0.63043478260869568</v>
      </c>
      <c r="O5" s="37">
        <f t="shared" si="0"/>
        <v>46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1986</v>
      </c>
      <c r="C6" s="27" t="s">
        <v>37</v>
      </c>
      <c r="D6" s="29" t="s">
        <v>38</v>
      </c>
      <c r="E6" s="59">
        <v>18</v>
      </c>
      <c r="F6" s="27">
        <v>1</v>
      </c>
      <c r="G6" s="27">
        <v>14</v>
      </c>
      <c r="H6" s="27">
        <v>6</v>
      </c>
      <c r="I6" s="27">
        <v>64</v>
      </c>
      <c r="J6" s="27">
        <v>8</v>
      </c>
      <c r="K6" s="27">
        <v>26</v>
      </c>
      <c r="L6" s="27">
        <v>15</v>
      </c>
      <c r="M6" s="27">
        <v>15</v>
      </c>
      <c r="N6" s="60" t="s">
        <v>39</v>
      </c>
      <c r="O6" s="37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1987</v>
      </c>
      <c r="C7" s="27" t="s">
        <v>40</v>
      </c>
      <c r="D7" s="29" t="s">
        <v>38</v>
      </c>
      <c r="E7" s="59">
        <v>18</v>
      </c>
      <c r="F7" s="27">
        <v>1</v>
      </c>
      <c r="G7" s="27">
        <v>23</v>
      </c>
      <c r="H7" s="27">
        <v>10</v>
      </c>
      <c r="I7" s="27">
        <v>80</v>
      </c>
      <c r="J7" s="27">
        <v>8</v>
      </c>
      <c r="K7" s="27">
        <v>12</v>
      </c>
      <c r="L7" s="27">
        <v>36</v>
      </c>
      <c r="M7" s="27">
        <f>PRODUCT(F7+G7)</f>
        <v>24</v>
      </c>
      <c r="N7" s="60" t="s">
        <v>39</v>
      </c>
      <c r="O7" s="37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1988</v>
      </c>
      <c r="C8" s="27" t="s">
        <v>41</v>
      </c>
      <c r="D8" s="29" t="s">
        <v>38</v>
      </c>
      <c r="E8" s="59">
        <v>18</v>
      </c>
      <c r="F8" s="27">
        <v>1</v>
      </c>
      <c r="G8" s="27">
        <v>22</v>
      </c>
      <c r="H8" s="27">
        <v>11</v>
      </c>
      <c r="I8" s="27">
        <v>85</v>
      </c>
      <c r="J8" s="27">
        <v>16</v>
      </c>
      <c r="K8" s="27">
        <v>17</v>
      </c>
      <c r="L8" s="27">
        <v>29</v>
      </c>
      <c r="M8" s="27">
        <f>PRODUCT(F8+G8)</f>
        <v>23</v>
      </c>
      <c r="N8" s="60" t="s">
        <v>39</v>
      </c>
      <c r="O8" s="37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1989</v>
      </c>
      <c r="C9" s="27" t="s">
        <v>42</v>
      </c>
      <c r="D9" s="29" t="s">
        <v>38</v>
      </c>
      <c r="E9" s="59">
        <v>18</v>
      </c>
      <c r="F9" s="27">
        <v>1</v>
      </c>
      <c r="G9" s="61">
        <v>11</v>
      </c>
      <c r="H9" s="27">
        <v>8</v>
      </c>
      <c r="I9" s="27">
        <v>60</v>
      </c>
      <c r="J9" s="27">
        <v>11</v>
      </c>
      <c r="K9" s="27">
        <v>12</v>
      </c>
      <c r="L9" s="27">
        <v>25</v>
      </c>
      <c r="M9" s="27">
        <f>PRODUCT(F9+G9)</f>
        <v>12</v>
      </c>
      <c r="N9" s="60" t="s">
        <v>39</v>
      </c>
      <c r="O9" s="37">
        <v>0</v>
      </c>
      <c r="P9" s="27"/>
      <c r="Q9" s="27"/>
      <c r="R9" s="61"/>
      <c r="S9" s="61"/>
      <c r="T9" s="33"/>
      <c r="U9" s="28">
        <v>2</v>
      </c>
      <c r="V9" s="28">
        <v>0</v>
      </c>
      <c r="W9" s="28">
        <v>3</v>
      </c>
      <c r="X9" s="28">
        <v>3</v>
      </c>
      <c r="Y9" s="28">
        <v>8</v>
      </c>
      <c r="Z9" s="27"/>
      <c r="AA9" s="27"/>
      <c r="AB9" s="27"/>
      <c r="AC9" s="27"/>
      <c r="AD9" s="27"/>
      <c r="AE9" s="27"/>
      <c r="AF9" s="62" t="s">
        <v>43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1990</v>
      </c>
      <c r="C10" s="27" t="s">
        <v>44</v>
      </c>
      <c r="D10" s="29" t="s">
        <v>38</v>
      </c>
      <c r="E10" s="59">
        <v>22</v>
      </c>
      <c r="F10" s="27">
        <v>3</v>
      </c>
      <c r="G10" s="61">
        <v>26</v>
      </c>
      <c r="H10" s="27">
        <v>10</v>
      </c>
      <c r="I10" s="27">
        <v>114</v>
      </c>
      <c r="J10" s="27">
        <v>10</v>
      </c>
      <c r="K10" s="27">
        <v>37</v>
      </c>
      <c r="L10" s="27">
        <v>38</v>
      </c>
      <c r="M10" s="27">
        <v>29</v>
      </c>
      <c r="N10" s="63">
        <v>0.59399999999999997</v>
      </c>
      <c r="O10" s="37">
        <f t="shared" ref="O10:O16" si="1">PRODUCT(I10/N10)</f>
        <v>191.91919191919192</v>
      </c>
      <c r="P10" s="27"/>
      <c r="Q10" s="27"/>
      <c r="R10" s="61"/>
      <c r="S10" s="61"/>
      <c r="T10" s="33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4">
        <v>1991</v>
      </c>
      <c r="C11" s="64"/>
      <c r="D11" s="65" t="s">
        <v>38</v>
      </c>
      <c r="E11" s="66"/>
      <c r="F11" s="67" t="s">
        <v>52</v>
      </c>
      <c r="G11" s="68"/>
      <c r="H11" s="69"/>
      <c r="I11" s="64"/>
      <c r="J11" s="64"/>
      <c r="K11" s="64"/>
      <c r="L11" s="64"/>
      <c r="M11" s="64"/>
      <c r="N11" s="70"/>
      <c r="O11" s="37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1992</v>
      </c>
      <c r="C12" s="27" t="s">
        <v>44</v>
      </c>
      <c r="D12" s="29" t="s">
        <v>38</v>
      </c>
      <c r="E12" s="59">
        <v>22</v>
      </c>
      <c r="F12" s="27">
        <v>0</v>
      </c>
      <c r="G12" s="61">
        <v>18</v>
      </c>
      <c r="H12" s="27">
        <v>4</v>
      </c>
      <c r="I12" s="27">
        <v>95</v>
      </c>
      <c r="J12" s="27">
        <v>7</v>
      </c>
      <c r="K12" s="27">
        <v>37</v>
      </c>
      <c r="L12" s="27">
        <v>33</v>
      </c>
      <c r="M12" s="27">
        <f>SUM(F12+G12)</f>
        <v>18</v>
      </c>
      <c r="N12" s="63">
        <v>0.54600000000000004</v>
      </c>
      <c r="O12" s="37">
        <f t="shared" si="1"/>
        <v>173.99267399267399</v>
      </c>
      <c r="P12" s="27"/>
      <c r="Q12" s="27"/>
      <c r="R12" s="61"/>
      <c r="S12" s="61"/>
      <c r="T12" s="33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4">
        <v>1993</v>
      </c>
      <c r="C13" s="64"/>
      <c r="D13" s="65" t="s">
        <v>38</v>
      </c>
      <c r="E13" s="66"/>
      <c r="F13" s="67" t="s">
        <v>54</v>
      </c>
      <c r="G13" s="68"/>
      <c r="H13" s="69"/>
      <c r="I13" s="64"/>
      <c r="J13" s="64"/>
      <c r="K13" s="64"/>
      <c r="L13" s="64"/>
      <c r="M13" s="64"/>
      <c r="N13" s="70"/>
      <c r="O13" s="37">
        <v>0</v>
      </c>
      <c r="P13" s="27"/>
      <c r="Q13" s="27"/>
      <c r="R13" s="61"/>
      <c r="S13" s="61"/>
      <c r="T13" s="33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1994</v>
      </c>
      <c r="C14" s="27" t="s">
        <v>45</v>
      </c>
      <c r="D14" s="29" t="s">
        <v>46</v>
      </c>
      <c r="E14" s="59">
        <v>24</v>
      </c>
      <c r="F14" s="27">
        <v>1</v>
      </c>
      <c r="G14" s="61">
        <v>12</v>
      </c>
      <c r="H14" s="27">
        <v>8</v>
      </c>
      <c r="I14" s="27">
        <v>72</v>
      </c>
      <c r="J14" s="27">
        <v>6</v>
      </c>
      <c r="K14" s="27">
        <v>28</v>
      </c>
      <c r="L14" s="27">
        <v>25</v>
      </c>
      <c r="M14" s="27">
        <v>13</v>
      </c>
      <c r="N14" s="63">
        <v>0.53300000000000003</v>
      </c>
      <c r="O14" s="37">
        <f t="shared" si="1"/>
        <v>135.08442776735458</v>
      </c>
      <c r="P14" s="27"/>
      <c r="Q14" s="27"/>
      <c r="R14" s="61"/>
      <c r="S14" s="61"/>
      <c r="T14" s="33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4">
        <v>1995</v>
      </c>
      <c r="C15" s="64"/>
      <c r="D15" s="65" t="s">
        <v>38</v>
      </c>
      <c r="E15" s="64"/>
      <c r="F15" s="67" t="s">
        <v>54</v>
      </c>
      <c r="G15" s="68"/>
      <c r="H15" s="69"/>
      <c r="I15" s="64"/>
      <c r="J15" s="64"/>
      <c r="K15" s="64"/>
      <c r="L15" s="64"/>
      <c r="M15" s="64"/>
      <c r="N15" s="71"/>
      <c r="O15" s="25">
        <v>0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2" t="s">
        <v>48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1996</v>
      </c>
      <c r="C16" s="27" t="s">
        <v>47</v>
      </c>
      <c r="D16" s="29" t="s">
        <v>38</v>
      </c>
      <c r="E16" s="59">
        <v>22</v>
      </c>
      <c r="F16" s="27">
        <v>2</v>
      </c>
      <c r="G16" s="27">
        <v>24</v>
      </c>
      <c r="H16" s="27">
        <v>5</v>
      </c>
      <c r="I16" s="27">
        <v>67</v>
      </c>
      <c r="J16" s="27">
        <v>12</v>
      </c>
      <c r="K16" s="27">
        <v>14</v>
      </c>
      <c r="L16" s="27">
        <v>15</v>
      </c>
      <c r="M16" s="27">
        <f>PRODUCT(F16+G16)</f>
        <v>26</v>
      </c>
      <c r="N16" s="30">
        <v>0.52800000000000002</v>
      </c>
      <c r="O16" s="37">
        <f t="shared" si="1"/>
        <v>126.89393939393939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62" t="s">
        <v>48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2">SUM(E4:E16)</f>
        <v>184</v>
      </c>
      <c r="F17" s="19">
        <f t="shared" si="2"/>
        <v>12</v>
      </c>
      <c r="G17" s="19">
        <f t="shared" si="2"/>
        <v>162</v>
      </c>
      <c r="H17" s="19">
        <f t="shared" si="2"/>
        <v>68</v>
      </c>
      <c r="I17" s="19">
        <f t="shared" si="2"/>
        <v>679</v>
      </c>
      <c r="J17" s="19">
        <f t="shared" si="2"/>
        <v>88</v>
      </c>
      <c r="K17" s="19">
        <f t="shared" si="2"/>
        <v>192</v>
      </c>
      <c r="L17" s="19">
        <f t="shared" si="2"/>
        <v>225</v>
      </c>
      <c r="M17" s="19">
        <f t="shared" si="2"/>
        <v>174</v>
      </c>
      <c r="N17" s="31">
        <f>PRODUCT(390/O17)</f>
        <v>0.55982985404037511</v>
      </c>
      <c r="O17" s="32">
        <f>SUM(O4:O16)</f>
        <v>696.64023307315983</v>
      </c>
      <c r="P17" s="19">
        <f t="shared" ref="P17:AE17" si="3">SUM(P4:P16)</f>
        <v>0</v>
      </c>
      <c r="Q17" s="19">
        <f t="shared" si="3"/>
        <v>0</v>
      </c>
      <c r="R17" s="19">
        <f t="shared" si="3"/>
        <v>0</v>
      </c>
      <c r="S17" s="19">
        <f t="shared" si="3"/>
        <v>0</v>
      </c>
      <c r="T17" s="19">
        <f t="shared" si="3"/>
        <v>0</v>
      </c>
      <c r="U17" s="19">
        <f t="shared" si="3"/>
        <v>2</v>
      </c>
      <c r="V17" s="19">
        <f t="shared" si="3"/>
        <v>0</v>
      </c>
      <c r="W17" s="19">
        <f t="shared" si="3"/>
        <v>3</v>
      </c>
      <c r="X17" s="19">
        <f t="shared" si="3"/>
        <v>3</v>
      </c>
      <c r="Y17" s="19">
        <f t="shared" si="3"/>
        <v>8</v>
      </c>
      <c r="Z17" s="19">
        <f t="shared" si="3"/>
        <v>0</v>
      </c>
      <c r="AA17" s="19">
        <f t="shared" si="3"/>
        <v>0</v>
      </c>
      <c r="AB17" s="19">
        <f t="shared" si="3"/>
        <v>0</v>
      </c>
      <c r="AC17" s="19">
        <f t="shared" si="3"/>
        <v>1</v>
      </c>
      <c r="AD17" s="19">
        <f t="shared" si="3"/>
        <v>0</v>
      </c>
      <c r="AE17" s="19">
        <f t="shared" si="3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511.66666666666669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55</v>
      </c>
      <c r="Q20" s="13"/>
      <c r="R20" s="13"/>
      <c r="S20" s="13"/>
      <c r="T20" s="72"/>
      <c r="U20" s="72"/>
      <c r="V20" s="72"/>
      <c r="W20" s="72"/>
      <c r="X20" s="72"/>
      <c r="Y20" s="13"/>
      <c r="Z20" s="13"/>
      <c r="AA20" s="13"/>
      <c r="AB20" s="12"/>
      <c r="AC20" s="13"/>
      <c r="AD20" s="13"/>
      <c r="AE20" s="13"/>
      <c r="AF20" s="6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184</v>
      </c>
      <c r="F21" s="27">
        <f>PRODUCT(F17)</f>
        <v>12</v>
      </c>
      <c r="G21" s="27">
        <f>PRODUCT(G17)</f>
        <v>162</v>
      </c>
      <c r="H21" s="27">
        <f>PRODUCT(H17)</f>
        <v>68</v>
      </c>
      <c r="I21" s="27">
        <f>PRODUCT(I17)</f>
        <v>679</v>
      </c>
      <c r="J21" s="1"/>
      <c r="K21" s="43">
        <f>PRODUCT((F21+G21)/E21)</f>
        <v>0.94565217391304346</v>
      </c>
      <c r="L21" s="43">
        <f>PRODUCT(H21/E21)</f>
        <v>0.36956521739130432</v>
      </c>
      <c r="M21" s="43">
        <f>PRODUCT(I21/E21)</f>
        <v>3.6902173913043477</v>
      </c>
      <c r="N21" s="30">
        <f>PRODUCT(N17)</f>
        <v>0.55982985404037511</v>
      </c>
      <c r="O21" s="25">
        <f>PRODUCT(O17)</f>
        <v>696.64023307315983</v>
      </c>
      <c r="P21" s="73" t="s">
        <v>56</v>
      </c>
      <c r="Q21" s="74"/>
      <c r="R21" s="74"/>
      <c r="S21" s="75" t="s">
        <v>62</v>
      </c>
      <c r="T21" s="75"/>
      <c r="U21" s="75"/>
      <c r="V21" s="75"/>
      <c r="W21" s="75"/>
      <c r="X21" s="75"/>
      <c r="Y21" s="75"/>
      <c r="Z21" s="75"/>
      <c r="AA21" s="75"/>
      <c r="AB21" s="76" t="s">
        <v>60</v>
      </c>
      <c r="AC21" s="76"/>
      <c r="AD21" s="76"/>
      <c r="AE21" s="76"/>
      <c r="AF21" s="85" t="s">
        <v>63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7" t="s">
        <v>57</v>
      </c>
      <c r="Q22" s="78"/>
      <c r="R22" s="78"/>
      <c r="S22" s="79" t="s">
        <v>64</v>
      </c>
      <c r="T22" s="79"/>
      <c r="U22" s="79"/>
      <c r="V22" s="79"/>
      <c r="W22" s="79"/>
      <c r="X22" s="79"/>
      <c r="Y22" s="79"/>
      <c r="Z22" s="79"/>
      <c r="AA22" s="79"/>
      <c r="AB22" s="80" t="s">
        <v>61</v>
      </c>
      <c r="AC22" s="80"/>
      <c r="AD22" s="80"/>
      <c r="AE22" s="80"/>
      <c r="AF22" s="86" t="s">
        <v>65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f>PRODUCT(U17)</f>
        <v>2</v>
      </c>
      <c r="F23" s="28">
        <f t="shared" ref="F23:I23" si="4">PRODUCT(V17)</f>
        <v>0</v>
      </c>
      <c r="G23" s="28">
        <f t="shared" si="4"/>
        <v>3</v>
      </c>
      <c r="H23" s="28">
        <f t="shared" si="4"/>
        <v>3</v>
      </c>
      <c r="I23" s="28">
        <f t="shared" si="4"/>
        <v>8</v>
      </c>
      <c r="J23" s="1"/>
      <c r="K23" s="50">
        <f>PRODUCT((F23+G23)/E23)</f>
        <v>1.5</v>
      </c>
      <c r="L23" s="50">
        <f>PRODUCT(H23/E23)</f>
        <v>1.5</v>
      </c>
      <c r="M23" s="50">
        <f>PRODUCT(I23/E23)</f>
        <v>4</v>
      </c>
      <c r="N23" s="51"/>
      <c r="O23" s="25"/>
      <c r="P23" s="77" t="s">
        <v>58</v>
      </c>
      <c r="Q23" s="78"/>
      <c r="R23" s="78"/>
      <c r="S23" s="79" t="s">
        <v>67</v>
      </c>
      <c r="T23" s="79"/>
      <c r="U23" s="79"/>
      <c r="V23" s="79"/>
      <c r="W23" s="79"/>
      <c r="X23" s="79"/>
      <c r="Y23" s="79"/>
      <c r="Z23" s="79"/>
      <c r="AA23" s="79"/>
      <c r="AB23" s="80" t="s">
        <v>66</v>
      </c>
      <c r="AC23" s="80"/>
      <c r="AD23" s="80"/>
      <c r="AE23" s="80"/>
      <c r="AF23" s="86" t="s">
        <v>68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186</v>
      </c>
      <c r="F24" s="19">
        <f>SUM(F21:F23)</f>
        <v>12</v>
      </c>
      <c r="G24" s="19">
        <f>SUM(G21:G23)</f>
        <v>165</v>
      </c>
      <c r="H24" s="19">
        <f>SUM(H21:H23)</f>
        <v>71</v>
      </c>
      <c r="I24" s="19">
        <f>SUM(I21:I23)</f>
        <v>687</v>
      </c>
      <c r="J24" s="1"/>
      <c r="K24" s="55">
        <f>PRODUCT((F24+G24)/E24)</f>
        <v>0.95161290322580649</v>
      </c>
      <c r="L24" s="55">
        <f>PRODUCT(H24/E24)</f>
        <v>0.38172043010752688</v>
      </c>
      <c r="M24" s="55">
        <f>PRODUCT(I24/E24)</f>
        <v>3.693548387096774</v>
      </c>
      <c r="N24" s="31"/>
      <c r="O24" s="25"/>
      <c r="P24" s="81" t="s">
        <v>59</v>
      </c>
      <c r="Q24" s="82"/>
      <c r="R24" s="82"/>
      <c r="S24" s="83" t="s">
        <v>70</v>
      </c>
      <c r="T24" s="83"/>
      <c r="U24" s="83"/>
      <c r="V24" s="83"/>
      <c r="W24" s="83"/>
      <c r="X24" s="83"/>
      <c r="Y24" s="83"/>
      <c r="Z24" s="83"/>
      <c r="AA24" s="83"/>
      <c r="AB24" s="84" t="s">
        <v>69</v>
      </c>
      <c r="AC24" s="84"/>
      <c r="AD24" s="84"/>
      <c r="AE24" s="84"/>
      <c r="AF24" s="87" t="s">
        <v>71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58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36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2019-02-02T15:00:43Z</dcterms:modified>
</cp:coreProperties>
</file>